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showInkAnnotation="0"/>
  <mc:AlternateContent xmlns:mc="http://schemas.openxmlformats.org/markup-compatibility/2006">
    <mc:Choice Requires="x15">
      <x15ac:absPath xmlns:x15ac="http://schemas.microsoft.com/office/spreadsheetml/2010/11/ac" url="C:\Users\brsmith\Desktop\"/>
    </mc:Choice>
  </mc:AlternateContent>
  <xr:revisionPtr revIDLastSave="0" documentId="13_ncr:1_{AD3FCAA4-5261-4A5D-90B3-CE245F35857B}" xr6:coauthVersionLast="36" xr6:coauthVersionMax="36" xr10:uidLastSave="{00000000-0000-0000-0000-000000000000}"/>
  <bookViews>
    <workbookView xWindow="0" yWindow="0" windowWidth="38400" windowHeight="18270" xr2:uid="{00000000-000D-0000-FFFF-FFFF00000000}"/>
  </bookViews>
  <sheets>
    <sheet name="Pay - Out" sheetId="3" r:id="rId1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3" l="1"/>
  <c r="D49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E5" i="3"/>
  <c r="D5" i="3"/>
  <c r="E4" i="3"/>
  <c r="D4" i="3"/>
  <c r="C13" i="3" l="1"/>
  <c r="C48" i="3"/>
  <c r="C45" i="3"/>
  <c r="C44" i="3"/>
  <c r="C42" i="3"/>
  <c r="C41" i="3"/>
  <c r="C40" i="3"/>
  <c r="C39" i="3"/>
  <c r="C34" i="3"/>
  <c r="C32" i="3"/>
  <c r="C31" i="3"/>
  <c r="C30" i="3"/>
  <c r="C28" i="3"/>
  <c r="C26" i="3"/>
  <c r="C25" i="3"/>
  <c r="C24" i="3"/>
  <c r="C23" i="3"/>
  <c r="C20" i="3"/>
  <c r="C18" i="3"/>
  <c r="C12" i="3"/>
  <c r="C10" i="3"/>
  <c r="C9" i="3"/>
  <c r="C6" i="3"/>
  <c r="C4" i="3"/>
  <c r="C49" i="3" l="1"/>
  <c r="B4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SCSL</author>
  </authors>
  <commentList>
    <comment ref="C13" authorId="0" shapeId="0" xr:uid="{4452C5E2-A80A-4AEC-AC3E-F37D86339A51}">
      <text>
        <r>
          <rPr>
            <b/>
            <sz val="9"/>
            <color indexed="81"/>
            <rFont val="Tahoma"/>
            <family val="2"/>
          </rPr>
          <t>SCSL:</t>
        </r>
        <r>
          <rPr>
            <sz val="9"/>
            <color indexed="81"/>
            <rFont val="Tahoma"/>
            <family val="2"/>
          </rPr>
          <t xml:space="preserve">
.10 added to balance</t>
        </r>
      </text>
    </comment>
  </commentList>
</comments>
</file>

<file path=xl/sharedStrings.xml><?xml version="1.0" encoding="utf-8"?>
<sst xmlns="http://schemas.openxmlformats.org/spreadsheetml/2006/main" count="54" uniqueCount="54">
  <si>
    <t>County</t>
  </si>
  <si>
    <t>Abbeville County</t>
  </si>
  <si>
    <t>Aiken County</t>
  </si>
  <si>
    <t>Allendale County</t>
  </si>
  <si>
    <t>Anderson County</t>
  </si>
  <si>
    <t>Bamberg County</t>
  </si>
  <si>
    <t>Barnwell County</t>
  </si>
  <si>
    <t>Beaufort County</t>
  </si>
  <si>
    <t>Berkeley County</t>
  </si>
  <si>
    <t>Calhoun County</t>
  </si>
  <si>
    <t>Charleston County</t>
  </si>
  <si>
    <t>Cherokee County</t>
  </si>
  <si>
    <t>Chester County</t>
  </si>
  <si>
    <t>Chesterfield County</t>
  </si>
  <si>
    <t>Clarendon County</t>
  </si>
  <si>
    <t>Colleton County</t>
  </si>
  <si>
    <t>Darlington County</t>
  </si>
  <si>
    <t>Dillon County</t>
  </si>
  <si>
    <t>Dorchester County</t>
  </si>
  <si>
    <t>Edgefield County</t>
  </si>
  <si>
    <t>Fairfield County</t>
  </si>
  <si>
    <t>Florence County</t>
  </si>
  <si>
    <t>Georgetown County</t>
  </si>
  <si>
    <t>Greenville County</t>
  </si>
  <si>
    <t>Greenwood County</t>
  </si>
  <si>
    <t>Hampton County</t>
  </si>
  <si>
    <t>Horry County</t>
  </si>
  <si>
    <t>Jasper County</t>
  </si>
  <si>
    <t>Kershaw County</t>
  </si>
  <si>
    <t>Lancaster County</t>
  </si>
  <si>
    <t>Laurens County</t>
  </si>
  <si>
    <t>Lee County</t>
  </si>
  <si>
    <t>Lexington County</t>
  </si>
  <si>
    <t>McCormick County</t>
  </si>
  <si>
    <t>Marion County</t>
  </si>
  <si>
    <t>Marlboro County</t>
  </si>
  <si>
    <t>Newberry County</t>
  </si>
  <si>
    <t>Oconee County</t>
  </si>
  <si>
    <t>Orangeburg County</t>
  </si>
  <si>
    <t>Pickens County</t>
  </si>
  <si>
    <t>Richland County</t>
  </si>
  <si>
    <t>Saluda County</t>
  </si>
  <si>
    <t>Spartanburg County</t>
  </si>
  <si>
    <t>Sumter County</t>
  </si>
  <si>
    <t>Union County</t>
  </si>
  <si>
    <t>Williamsburg County</t>
  </si>
  <si>
    <t>York County</t>
  </si>
  <si>
    <t>State Total</t>
  </si>
  <si>
    <t>2020 Census #s</t>
  </si>
  <si>
    <t>FY26 State Aid Pay-Out</t>
  </si>
  <si>
    <t>FY26 Allocated by Legislature</t>
  </si>
  <si>
    <t>FY26: State Aid $2.75 per capita $150,000 Minimum; Plus $645.10 for Counties Above Minimum</t>
  </si>
  <si>
    <t>Payment 1</t>
  </si>
  <si>
    <t>Payment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</si>
</sst>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$-409]mmmm\ d\,\ yyyy;@"/>
    <numFmt numFmtId="166" formatCode="#,##0&quot;      &quot;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0" fillId="0" borderId="0" xfId="0" applyFill="1"/>
    <xf numFmtId="0" fontId="1" fillId="0" borderId="0" xfId="0" applyFont="1"/>
    <xf numFmtId="0" fontId="0" fillId="0" borderId="0" xfId="0" applyProtection="1"/>
    <xf numFmtId="164" fontId="0" fillId="0" borderId="0" xfId="0" applyNumberFormat="1" applyProtection="1"/>
    <xf numFmtId="0" fontId="0" fillId="0" borderId="0" xfId="0" applyBorder="1"/>
    <xf numFmtId="164" fontId="0" fillId="0" borderId="0" xfId="0" applyNumberFormat="1" applyBorder="1" applyProtection="1"/>
    <xf numFmtId="164" fontId="0" fillId="0" borderId="0" xfId="0" applyNumberFormat="1" applyFill="1" applyBorder="1" applyProtection="1"/>
    <xf numFmtId="0" fontId="1" fillId="0" borderId="0" xfId="0" applyFont="1" applyFill="1"/>
    <xf numFmtId="0" fontId="2" fillId="2" borderId="2" xfId="0" applyFont="1" applyFill="1" applyBorder="1" applyAlignment="1" applyProtection="1">
      <alignment horizontal="left" wrapText="1" indent="1"/>
    </xf>
    <xf numFmtId="165" fontId="2" fillId="2" borderId="3" xfId="0" applyNumberFormat="1" applyFont="1" applyFill="1" applyBorder="1" applyAlignment="1" applyProtection="1">
      <alignment horizontal="left" indent="1"/>
    </xf>
    <xf numFmtId="164" fontId="2" fillId="2" borderId="3" xfId="0" applyNumberFormat="1" applyFont="1" applyFill="1" applyBorder="1" applyAlignment="1" applyProtection="1">
      <alignment horizontal="left" wrapText="1" indent="1"/>
    </xf>
    <xf numFmtId="0" fontId="3" fillId="0" borderId="1" xfId="0" applyFont="1" applyFill="1" applyBorder="1" applyAlignment="1" applyProtection="1">
      <alignment horizontal="left" wrapText="1" indent="1"/>
    </xf>
    <xf numFmtId="166" fontId="3" fillId="0" borderId="1" xfId="0" applyNumberFormat="1" applyFont="1" applyFill="1" applyBorder="1" applyAlignment="1" applyProtection="1">
      <alignment horizontal="left" vertical="center" indent="1"/>
    </xf>
    <xf numFmtId="164" fontId="4" fillId="3" borderId="1" xfId="0" applyNumberFormat="1" applyFont="1" applyFill="1" applyBorder="1" applyAlignment="1" applyProtection="1">
      <alignment horizontal="left" indent="1"/>
    </xf>
    <xf numFmtId="164" fontId="4" fillId="4" borderId="1" xfId="0" applyNumberFormat="1" applyFont="1" applyFill="1" applyBorder="1" applyAlignment="1" applyProtection="1">
      <alignment horizontal="left" indent="1"/>
    </xf>
    <xf numFmtId="0" fontId="5" fillId="0" borderId="1" xfId="0" applyFont="1" applyFill="1" applyBorder="1" applyAlignment="1" applyProtection="1">
      <alignment horizontal="left" wrapText="1" indent="1"/>
    </xf>
    <xf numFmtId="1" fontId="5" fillId="0" borderId="1" xfId="0" applyNumberFormat="1" applyFont="1" applyFill="1" applyBorder="1" applyAlignment="1" applyProtection="1">
      <alignment horizontal="left" vertical="center" indent="1"/>
    </xf>
    <xf numFmtId="164" fontId="2" fillId="0" borderId="1" xfId="0" applyNumberFormat="1" applyFont="1" applyBorder="1" applyAlignment="1" applyProtection="1">
      <alignment horizontal="left" indent="1"/>
    </xf>
    <xf numFmtId="164" fontId="4" fillId="0" borderId="0" xfId="0" applyNumberFormat="1" applyFont="1" applyAlignment="1" applyProtection="1">
      <alignment horizontal="left" indent="1"/>
    </xf>
    <xf numFmtId="164" fontId="4" fillId="0" borderId="0" xfId="0" applyNumberFormat="1" applyFont="1" applyAlignment="1">
      <alignment horizontal="left" indent="1"/>
    </xf>
    <xf numFmtId="0" fontId="6" fillId="0" borderId="0" xfId="0" applyFont="1" applyFill="1" applyBorder="1" applyAlignment="1" applyProtection="1">
      <alignment horizontal="left" indent="1"/>
    </xf>
    <xf numFmtId="0" fontId="6" fillId="0" borderId="0" xfId="0" applyFont="1" applyProtection="1"/>
    <xf numFmtId="164" fontId="6" fillId="0" borderId="0" xfId="0" applyNumberFormat="1" applyFont="1" applyAlignment="1" applyProtection="1">
      <alignment horizontal="right" indent="1"/>
    </xf>
    <xf numFmtId="164" fontId="6" fillId="0" borderId="0" xfId="0" applyNumberFormat="1" applyFont="1" applyAlignment="1" applyProtection="1">
      <alignment horizontal="right"/>
    </xf>
    <xf numFmtId="164" fontId="2" fillId="2" borderId="1" xfId="0" applyNumberFormat="1" applyFont="1" applyFill="1" applyBorder="1" applyAlignment="1" applyProtection="1">
      <alignment horizontal="left" wrapText="1" indent="1"/>
    </xf>
    <xf numFmtId="164" fontId="4" fillId="0" borderId="1" xfId="0" applyNumberFormat="1" applyFont="1" applyBorder="1"/>
    <xf numFmtId="164" fontId="2" fillId="0" borderId="1" xfId="0" applyNumberFormat="1" applyFont="1" applyBorder="1"/>
    <xf numFmtId="0" fontId="2" fillId="2" borderId="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abSelected="1" topLeftCell="A19" zoomScaleNormal="100" workbookViewId="0">
      <selection activeCell="D49" sqref="D49:E49"/>
    </sheetView>
  </sheetViews>
  <sheetFormatPr defaultColWidth="52.7109375" defaultRowHeight="15" x14ac:dyDescent="0.25"/>
  <cols>
    <col min="1" max="1" width="38.5703125" bestFit="1" customWidth="1"/>
    <col min="2" max="2" width="23.85546875" bestFit="1" customWidth="1"/>
    <col min="3" max="3" width="51.140625" style="1" customWidth="1"/>
    <col min="4" max="4" width="21.85546875" customWidth="1"/>
    <col min="5" max="5" width="22.5703125" customWidth="1"/>
    <col min="8" max="8" width="52.7109375" style="6"/>
  </cols>
  <sheetData>
    <row r="1" spans="1:8" ht="23.25" x14ac:dyDescent="0.35">
      <c r="A1" s="29" t="s">
        <v>49</v>
      </c>
      <c r="B1" s="30"/>
      <c r="C1" s="30"/>
      <c r="D1" s="30"/>
      <c r="E1" s="30"/>
    </row>
    <row r="2" spans="1:8" ht="69.75" x14ac:dyDescent="0.35">
      <c r="A2" s="10" t="s">
        <v>0</v>
      </c>
      <c r="B2" s="11" t="s">
        <v>48</v>
      </c>
      <c r="C2" s="12" t="s">
        <v>51</v>
      </c>
      <c r="D2" s="26" t="s">
        <v>52</v>
      </c>
      <c r="E2" s="26" t="s">
        <v>53</v>
      </c>
    </row>
    <row r="3" spans="1:8" ht="23.25" x14ac:dyDescent="0.35">
      <c r="A3" s="13" t="s">
        <v>1</v>
      </c>
      <c r="B3" s="14">
        <v>24295</v>
      </c>
      <c r="C3" s="15">
        <v>150000</v>
      </c>
      <c r="D3" s="27">
        <v>75000</v>
      </c>
      <c r="E3" s="27">
        <v>75000</v>
      </c>
      <c r="H3" s="7"/>
    </row>
    <row r="4" spans="1:8" s="3" customFormat="1" ht="23.25" x14ac:dyDescent="0.35">
      <c r="A4" s="13" t="s">
        <v>2</v>
      </c>
      <c r="B4" s="14">
        <v>168808</v>
      </c>
      <c r="C4" s="16">
        <f>+B4*2.75+645.1</f>
        <v>464867.1</v>
      </c>
      <c r="D4" s="27">
        <f>C4/2</f>
        <v>232433.55</v>
      </c>
      <c r="E4" s="27">
        <f>C4/2</f>
        <v>232433.55</v>
      </c>
      <c r="F4"/>
      <c r="G4"/>
      <c r="H4" s="7"/>
    </row>
    <row r="5" spans="1:8" ht="23.25" x14ac:dyDescent="0.35">
      <c r="A5" s="13" t="s">
        <v>3</v>
      </c>
      <c r="B5" s="14">
        <v>8039</v>
      </c>
      <c r="C5" s="15">
        <v>150000</v>
      </c>
      <c r="D5" s="27">
        <f>C5/2</f>
        <v>75000</v>
      </c>
      <c r="E5" s="27">
        <f>C5/2</f>
        <v>75000</v>
      </c>
      <c r="H5" s="7"/>
    </row>
    <row r="6" spans="1:8" ht="23.25" x14ac:dyDescent="0.35">
      <c r="A6" s="13" t="s">
        <v>4</v>
      </c>
      <c r="B6" s="14">
        <v>203718</v>
      </c>
      <c r="C6" s="16">
        <f>+B6*2.75+645.1</f>
        <v>560869.6</v>
      </c>
      <c r="D6" s="27">
        <f t="shared" ref="D6:D49" si="0">C6/2</f>
        <v>280434.8</v>
      </c>
      <c r="E6" s="27">
        <f t="shared" ref="E6:E49" si="1">C6/2</f>
        <v>280434.8</v>
      </c>
      <c r="H6" s="7"/>
    </row>
    <row r="7" spans="1:8" ht="23.25" x14ac:dyDescent="0.35">
      <c r="A7" s="13" t="s">
        <v>5</v>
      </c>
      <c r="B7" s="14">
        <v>13311</v>
      </c>
      <c r="C7" s="15">
        <v>150000</v>
      </c>
      <c r="D7" s="27">
        <f t="shared" si="0"/>
        <v>75000</v>
      </c>
      <c r="E7" s="27">
        <f t="shared" si="1"/>
        <v>75000</v>
      </c>
      <c r="H7" s="7"/>
    </row>
    <row r="8" spans="1:8" ht="23.25" x14ac:dyDescent="0.35">
      <c r="A8" s="13" t="s">
        <v>6</v>
      </c>
      <c r="B8" s="14">
        <v>20589</v>
      </c>
      <c r="C8" s="15">
        <v>150000</v>
      </c>
      <c r="D8" s="27">
        <f t="shared" si="0"/>
        <v>75000</v>
      </c>
      <c r="E8" s="27">
        <f t="shared" si="1"/>
        <v>75000</v>
      </c>
      <c r="H8" s="7"/>
    </row>
    <row r="9" spans="1:8" ht="23.25" x14ac:dyDescent="0.35">
      <c r="A9" s="13" t="s">
        <v>7</v>
      </c>
      <c r="B9" s="14">
        <v>187117</v>
      </c>
      <c r="C9" s="16">
        <f t="shared" ref="C9:C10" si="2">+B9*2.75+645.1</f>
        <v>515216.85</v>
      </c>
      <c r="D9" s="27">
        <f t="shared" si="0"/>
        <v>257608.43</v>
      </c>
      <c r="E9" s="27">
        <f t="shared" si="1"/>
        <v>257608.43</v>
      </c>
      <c r="H9" s="7"/>
    </row>
    <row r="10" spans="1:8" ht="23.25" x14ac:dyDescent="0.35">
      <c r="A10" s="13" t="s">
        <v>8</v>
      </c>
      <c r="B10" s="14">
        <v>229861</v>
      </c>
      <c r="C10" s="16">
        <f t="shared" si="2"/>
        <v>632762.85</v>
      </c>
      <c r="D10" s="27">
        <f t="shared" si="0"/>
        <v>316381.43</v>
      </c>
      <c r="E10" s="27">
        <f t="shared" si="1"/>
        <v>316381.43</v>
      </c>
      <c r="H10" s="7"/>
    </row>
    <row r="11" spans="1:8" ht="23.25" x14ac:dyDescent="0.35">
      <c r="A11" s="13" t="s">
        <v>9</v>
      </c>
      <c r="B11" s="14">
        <v>14119</v>
      </c>
      <c r="C11" s="15">
        <v>150000</v>
      </c>
      <c r="D11" s="27">
        <f t="shared" si="0"/>
        <v>75000</v>
      </c>
      <c r="E11" s="27">
        <f t="shared" si="1"/>
        <v>75000</v>
      </c>
      <c r="H11" s="7"/>
    </row>
    <row r="12" spans="1:8" ht="23.25" x14ac:dyDescent="0.35">
      <c r="A12" s="13" t="s">
        <v>10</v>
      </c>
      <c r="B12" s="14">
        <v>408235</v>
      </c>
      <c r="C12" s="16">
        <f t="shared" ref="C12" si="3">+B12*2.75+645.1</f>
        <v>1123291.3500000001</v>
      </c>
      <c r="D12" s="27">
        <f t="shared" si="0"/>
        <v>561645.68000000005</v>
      </c>
      <c r="E12" s="27">
        <f t="shared" si="1"/>
        <v>561645.68000000005</v>
      </c>
      <c r="H12" s="7"/>
    </row>
    <row r="13" spans="1:8" s="2" customFormat="1" ht="23.25" x14ac:dyDescent="0.35">
      <c r="A13" s="13" t="s">
        <v>11</v>
      </c>
      <c r="B13" s="14">
        <v>56216</v>
      </c>
      <c r="C13" s="16">
        <f>+B13*2.75+645.1+0.1</f>
        <v>155239.20000000001</v>
      </c>
      <c r="D13" s="27">
        <f t="shared" si="0"/>
        <v>77619.600000000006</v>
      </c>
      <c r="E13" s="27">
        <f t="shared" si="1"/>
        <v>77619.600000000006</v>
      </c>
      <c r="H13" s="8"/>
    </row>
    <row r="14" spans="1:8" s="2" customFormat="1" ht="23.25" x14ac:dyDescent="0.35">
      <c r="A14" s="13" t="s">
        <v>12</v>
      </c>
      <c r="B14" s="14">
        <v>32294</v>
      </c>
      <c r="C14" s="15">
        <v>150000</v>
      </c>
      <c r="D14" s="27">
        <f t="shared" si="0"/>
        <v>75000</v>
      </c>
      <c r="E14" s="27">
        <f t="shared" si="1"/>
        <v>75000</v>
      </c>
      <c r="H14" s="8"/>
    </row>
    <row r="15" spans="1:8" s="2" customFormat="1" ht="23.25" x14ac:dyDescent="0.35">
      <c r="A15" s="13" t="s">
        <v>13</v>
      </c>
      <c r="B15" s="14">
        <v>43279</v>
      </c>
      <c r="C15" s="15">
        <v>150000</v>
      </c>
      <c r="D15" s="27">
        <f t="shared" si="0"/>
        <v>75000</v>
      </c>
      <c r="E15" s="27">
        <f t="shared" si="1"/>
        <v>75000</v>
      </c>
      <c r="H15" s="8"/>
    </row>
    <row r="16" spans="1:8" s="2" customFormat="1" ht="23.25" x14ac:dyDescent="0.35">
      <c r="A16" s="13" t="s">
        <v>14</v>
      </c>
      <c r="B16" s="14">
        <v>31144</v>
      </c>
      <c r="C16" s="15">
        <v>150000</v>
      </c>
      <c r="D16" s="27">
        <f t="shared" si="0"/>
        <v>75000</v>
      </c>
      <c r="E16" s="27">
        <f t="shared" si="1"/>
        <v>75000</v>
      </c>
      <c r="H16" s="8"/>
    </row>
    <row r="17" spans="1:8" s="2" customFormat="1" ht="23.25" x14ac:dyDescent="0.35">
      <c r="A17" s="13" t="s">
        <v>15</v>
      </c>
      <c r="B17" s="14">
        <v>38604</v>
      </c>
      <c r="C17" s="15">
        <v>150000</v>
      </c>
      <c r="D17" s="27">
        <f t="shared" si="0"/>
        <v>75000</v>
      </c>
      <c r="E17" s="27">
        <f t="shared" si="1"/>
        <v>75000</v>
      </c>
      <c r="F17" s="9"/>
      <c r="G17" s="9"/>
      <c r="H17" s="8"/>
    </row>
    <row r="18" spans="1:8" s="2" customFormat="1" ht="23.25" x14ac:dyDescent="0.35">
      <c r="A18" s="13" t="s">
        <v>16</v>
      </c>
      <c r="B18" s="14">
        <v>62905</v>
      </c>
      <c r="C18" s="16">
        <f>+B18*2.75+645.1</f>
        <v>173633.85</v>
      </c>
      <c r="D18" s="27">
        <f t="shared" si="0"/>
        <v>86816.93</v>
      </c>
      <c r="E18" s="27">
        <f t="shared" si="1"/>
        <v>86816.93</v>
      </c>
      <c r="H18" s="8"/>
    </row>
    <row r="19" spans="1:8" s="2" customFormat="1" ht="23.25" x14ac:dyDescent="0.35">
      <c r="A19" s="13" t="s">
        <v>17</v>
      </c>
      <c r="B19" s="14">
        <v>28292</v>
      </c>
      <c r="C19" s="15">
        <v>150000</v>
      </c>
      <c r="D19" s="27">
        <f t="shared" si="0"/>
        <v>75000</v>
      </c>
      <c r="E19" s="27">
        <f t="shared" si="1"/>
        <v>75000</v>
      </c>
      <c r="H19" s="8"/>
    </row>
    <row r="20" spans="1:8" s="2" customFormat="1" ht="23.25" x14ac:dyDescent="0.35">
      <c r="A20" s="13" t="s">
        <v>18</v>
      </c>
      <c r="B20" s="14">
        <v>161540</v>
      </c>
      <c r="C20" s="16">
        <f>+B20*2.75+645.1</f>
        <v>444880.1</v>
      </c>
      <c r="D20" s="27">
        <f t="shared" si="0"/>
        <v>222440.05</v>
      </c>
      <c r="E20" s="27">
        <f t="shared" si="1"/>
        <v>222440.05</v>
      </c>
      <c r="H20" s="8"/>
    </row>
    <row r="21" spans="1:8" s="2" customFormat="1" ht="23.25" x14ac:dyDescent="0.35">
      <c r="A21" s="13" t="s">
        <v>19</v>
      </c>
      <c r="B21" s="14">
        <v>25657</v>
      </c>
      <c r="C21" s="15">
        <v>150000</v>
      </c>
      <c r="D21" s="27">
        <f t="shared" si="0"/>
        <v>75000</v>
      </c>
      <c r="E21" s="27">
        <f t="shared" si="1"/>
        <v>75000</v>
      </c>
      <c r="H21" s="8"/>
    </row>
    <row r="22" spans="1:8" s="2" customFormat="1" ht="23.25" x14ac:dyDescent="0.35">
      <c r="A22" s="13" t="s">
        <v>20</v>
      </c>
      <c r="B22" s="14">
        <v>20948</v>
      </c>
      <c r="C22" s="15">
        <v>150000</v>
      </c>
      <c r="D22" s="27">
        <f t="shared" si="0"/>
        <v>75000</v>
      </c>
      <c r="E22" s="27">
        <f t="shared" si="1"/>
        <v>75000</v>
      </c>
      <c r="H22" s="8"/>
    </row>
    <row r="23" spans="1:8" s="2" customFormat="1" ht="23.25" x14ac:dyDescent="0.35">
      <c r="A23" s="13" t="s">
        <v>21</v>
      </c>
      <c r="B23" s="14">
        <v>137059</v>
      </c>
      <c r="C23" s="16">
        <f t="shared" ref="C23:C26" si="4">+B23*2.75+645.1</f>
        <v>377557.35</v>
      </c>
      <c r="D23" s="27">
        <f t="shared" si="0"/>
        <v>188778.68</v>
      </c>
      <c r="E23" s="27">
        <f t="shared" si="1"/>
        <v>188778.68</v>
      </c>
      <c r="H23" s="8"/>
    </row>
    <row r="24" spans="1:8" s="2" customFormat="1" ht="23.25" x14ac:dyDescent="0.35">
      <c r="A24" s="13" t="s">
        <v>22</v>
      </c>
      <c r="B24" s="14">
        <v>63404</v>
      </c>
      <c r="C24" s="16">
        <f t="shared" si="4"/>
        <v>175006.1</v>
      </c>
      <c r="D24" s="27">
        <f t="shared" si="0"/>
        <v>87503.05</v>
      </c>
      <c r="E24" s="27">
        <f t="shared" si="1"/>
        <v>87503.05</v>
      </c>
      <c r="H24" s="8"/>
    </row>
    <row r="25" spans="1:8" s="2" customFormat="1" ht="23.25" x14ac:dyDescent="0.35">
      <c r="A25" s="13" t="s">
        <v>23</v>
      </c>
      <c r="B25" s="14">
        <v>525534</v>
      </c>
      <c r="C25" s="16">
        <f t="shared" si="4"/>
        <v>1445863.6</v>
      </c>
      <c r="D25" s="27">
        <f t="shared" si="0"/>
        <v>722931.8</v>
      </c>
      <c r="E25" s="27">
        <f t="shared" si="1"/>
        <v>722931.8</v>
      </c>
      <c r="H25" s="8"/>
    </row>
    <row r="26" spans="1:8" s="2" customFormat="1" ht="23.25" x14ac:dyDescent="0.35">
      <c r="A26" s="13" t="s">
        <v>24</v>
      </c>
      <c r="B26" s="14">
        <v>69351</v>
      </c>
      <c r="C26" s="16">
        <f t="shared" si="4"/>
        <v>191360.35</v>
      </c>
      <c r="D26" s="27">
        <f t="shared" si="0"/>
        <v>95680.18</v>
      </c>
      <c r="E26" s="27">
        <f t="shared" si="1"/>
        <v>95680.18</v>
      </c>
      <c r="H26" s="8"/>
    </row>
    <row r="27" spans="1:8" s="2" customFormat="1" ht="23.25" x14ac:dyDescent="0.35">
      <c r="A27" s="13" t="s">
        <v>25</v>
      </c>
      <c r="B27" s="14">
        <v>18561</v>
      </c>
      <c r="C27" s="15">
        <v>150000</v>
      </c>
      <c r="D27" s="27">
        <f t="shared" si="0"/>
        <v>75000</v>
      </c>
      <c r="E27" s="27">
        <f t="shared" si="1"/>
        <v>75000</v>
      </c>
      <c r="H27" s="8"/>
    </row>
    <row r="28" spans="1:8" s="2" customFormat="1" ht="23.25" x14ac:dyDescent="0.35">
      <c r="A28" s="13" t="s">
        <v>26</v>
      </c>
      <c r="B28" s="14">
        <v>351029</v>
      </c>
      <c r="C28" s="16">
        <f>+B28*2.75+645.1</f>
        <v>965974.85</v>
      </c>
      <c r="D28" s="27">
        <f t="shared" si="0"/>
        <v>482987.43</v>
      </c>
      <c r="E28" s="27">
        <f t="shared" si="1"/>
        <v>482987.43</v>
      </c>
      <c r="H28" s="8"/>
    </row>
    <row r="29" spans="1:8" s="2" customFormat="1" ht="23.25" x14ac:dyDescent="0.35">
      <c r="A29" s="13" t="s">
        <v>27</v>
      </c>
      <c r="B29" s="14">
        <v>28791</v>
      </c>
      <c r="C29" s="15">
        <v>150000</v>
      </c>
      <c r="D29" s="27">
        <f t="shared" si="0"/>
        <v>75000</v>
      </c>
      <c r="E29" s="27">
        <f t="shared" si="1"/>
        <v>75000</v>
      </c>
      <c r="H29" s="8"/>
    </row>
    <row r="30" spans="1:8" s="2" customFormat="1" ht="23.25" x14ac:dyDescent="0.35">
      <c r="A30" s="13" t="s">
        <v>28</v>
      </c>
      <c r="B30" s="14">
        <v>65403</v>
      </c>
      <c r="C30" s="16">
        <f t="shared" ref="C30:C32" si="5">+B30*2.75+645.1</f>
        <v>180503.35</v>
      </c>
      <c r="D30" s="27">
        <f t="shared" si="0"/>
        <v>90251.68</v>
      </c>
      <c r="E30" s="27">
        <f t="shared" si="1"/>
        <v>90251.68</v>
      </c>
      <c r="H30" s="8"/>
    </row>
    <row r="31" spans="1:8" ht="23.25" x14ac:dyDescent="0.35">
      <c r="A31" s="13" t="s">
        <v>29</v>
      </c>
      <c r="B31" s="14">
        <v>96016</v>
      </c>
      <c r="C31" s="16">
        <f t="shared" si="5"/>
        <v>264689.09999999998</v>
      </c>
      <c r="D31" s="27">
        <f t="shared" si="0"/>
        <v>132344.54999999999</v>
      </c>
      <c r="E31" s="27">
        <f t="shared" si="1"/>
        <v>132344.54999999999</v>
      </c>
      <c r="H31" s="7"/>
    </row>
    <row r="32" spans="1:8" ht="23.25" x14ac:dyDescent="0.35">
      <c r="A32" s="13" t="s">
        <v>30</v>
      </c>
      <c r="B32" s="14">
        <v>67539</v>
      </c>
      <c r="C32" s="16">
        <f t="shared" si="5"/>
        <v>186377.35</v>
      </c>
      <c r="D32" s="27">
        <f t="shared" si="0"/>
        <v>93188.68</v>
      </c>
      <c r="E32" s="27">
        <f t="shared" si="1"/>
        <v>93188.68</v>
      </c>
      <c r="H32" s="7"/>
    </row>
    <row r="33" spans="1:8" ht="23.25" x14ac:dyDescent="0.35">
      <c r="A33" s="13" t="s">
        <v>31</v>
      </c>
      <c r="B33" s="14">
        <v>16531</v>
      </c>
      <c r="C33" s="15">
        <v>150000</v>
      </c>
      <c r="D33" s="27">
        <f t="shared" si="0"/>
        <v>75000</v>
      </c>
      <c r="E33" s="27">
        <f t="shared" si="1"/>
        <v>75000</v>
      </c>
      <c r="H33" s="7"/>
    </row>
    <row r="34" spans="1:8" ht="23.25" x14ac:dyDescent="0.35">
      <c r="A34" s="13" t="s">
        <v>32</v>
      </c>
      <c r="B34" s="14">
        <v>293991</v>
      </c>
      <c r="C34" s="16">
        <f>+B34*2.75+645.1</f>
        <v>809120.35</v>
      </c>
      <c r="D34" s="27">
        <f t="shared" si="0"/>
        <v>404560.18</v>
      </c>
      <c r="E34" s="27">
        <f t="shared" si="1"/>
        <v>404560.18</v>
      </c>
      <c r="H34" s="7"/>
    </row>
    <row r="35" spans="1:8" ht="23.25" x14ac:dyDescent="0.35">
      <c r="A35" s="13" t="s">
        <v>34</v>
      </c>
      <c r="B35" s="14">
        <v>29183</v>
      </c>
      <c r="C35" s="15">
        <v>150000</v>
      </c>
      <c r="D35" s="27">
        <f t="shared" si="0"/>
        <v>75000</v>
      </c>
      <c r="E35" s="27">
        <f t="shared" si="1"/>
        <v>75000</v>
      </c>
      <c r="H35" s="7"/>
    </row>
    <row r="36" spans="1:8" ht="23.25" x14ac:dyDescent="0.35">
      <c r="A36" s="13" t="s">
        <v>35</v>
      </c>
      <c r="B36" s="14">
        <v>26667</v>
      </c>
      <c r="C36" s="15">
        <v>150000</v>
      </c>
      <c r="D36" s="27">
        <f t="shared" si="0"/>
        <v>75000</v>
      </c>
      <c r="E36" s="27">
        <f t="shared" si="1"/>
        <v>75000</v>
      </c>
      <c r="H36" s="7"/>
    </row>
    <row r="37" spans="1:8" ht="23.25" x14ac:dyDescent="0.35">
      <c r="A37" s="13" t="s">
        <v>33</v>
      </c>
      <c r="B37" s="14">
        <v>9526</v>
      </c>
      <c r="C37" s="15">
        <v>150000</v>
      </c>
      <c r="D37" s="27">
        <f t="shared" si="0"/>
        <v>75000</v>
      </c>
      <c r="E37" s="27">
        <f t="shared" si="1"/>
        <v>75000</v>
      </c>
      <c r="H37" s="7"/>
    </row>
    <row r="38" spans="1:8" s="2" customFormat="1" ht="23.25" x14ac:dyDescent="0.35">
      <c r="A38" s="13" t="s">
        <v>36</v>
      </c>
      <c r="B38" s="14">
        <v>37719</v>
      </c>
      <c r="C38" s="15">
        <v>150000</v>
      </c>
      <c r="D38" s="27">
        <f t="shared" si="0"/>
        <v>75000</v>
      </c>
      <c r="E38" s="27">
        <f t="shared" si="1"/>
        <v>75000</v>
      </c>
      <c r="H38" s="8"/>
    </row>
    <row r="39" spans="1:8" s="2" customFormat="1" ht="23.25" x14ac:dyDescent="0.35">
      <c r="A39" s="13" t="s">
        <v>37</v>
      </c>
      <c r="B39" s="14">
        <v>78607</v>
      </c>
      <c r="C39" s="16">
        <f t="shared" ref="C39:C42" si="6">+B39*2.75+645.1</f>
        <v>216814.35</v>
      </c>
      <c r="D39" s="27">
        <f t="shared" si="0"/>
        <v>108407.18</v>
      </c>
      <c r="E39" s="27">
        <f t="shared" si="1"/>
        <v>108407.18</v>
      </c>
      <c r="H39" s="8"/>
    </row>
    <row r="40" spans="1:8" ht="23.25" x14ac:dyDescent="0.35">
      <c r="A40" s="13" t="s">
        <v>38</v>
      </c>
      <c r="B40" s="14">
        <v>84223</v>
      </c>
      <c r="C40" s="16">
        <f t="shared" si="6"/>
        <v>232258.35</v>
      </c>
      <c r="D40" s="27">
        <f t="shared" si="0"/>
        <v>116129.18</v>
      </c>
      <c r="E40" s="27">
        <f t="shared" si="1"/>
        <v>116129.18</v>
      </c>
      <c r="H40" s="7"/>
    </row>
    <row r="41" spans="1:8" ht="23.25" x14ac:dyDescent="0.35">
      <c r="A41" s="13" t="s">
        <v>39</v>
      </c>
      <c r="B41" s="14">
        <v>131404</v>
      </c>
      <c r="C41" s="16">
        <f t="shared" si="6"/>
        <v>362006.1</v>
      </c>
      <c r="D41" s="27">
        <f t="shared" si="0"/>
        <v>181003.05</v>
      </c>
      <c r="E41" s="27">
        <f t="shared" si="1"/>
        <v>181003.05</v>
      </c>
      <c r="H41" s="7"/>
    </row>
    <row r="42" spans="1:8" ht="23.25" x14ac:dyDescent="0.35">
      <c r="A42" s="13" t="s">
        <v>40</v>
      </c>
      <c r="B42" s="14">
        <v>416147</v>
      </c>
      <c r="C42" s="16">
        <f t="shared" si="6"/>
        <v>1145049.3500000001</v>
      </c>
      <c r="D42" s="27">
        <f t="shared" si="0"/>
        <v>572524.68000000005</v>
      </c>
      <c r="E42" s="27">
        <f t="shared" si="1"/>
        <v>572524.68000000005</v>
      </c>
      <c r="H42" s="7"/>
    </row>
    <row r="43" spans="1:8" ht="23.25" x14ac:dyDescent="0.35">
      <c r="A43" s="13" t="s">
        <v>41</v>
      </c>
      <c r="B43" s="14">
        <v>18862</v>
      </c>
      <c r="C43" s="15">
        <v>150000</v>
      </c>
      <c r="D43" s="27">
        <f t="shared" si="0"/>
        <v>75000</v>
      </c>
      <c r="E43" s="27">
        <f t="shared" si="1"/>
        <v>75000</v>
      </c>
      <c r="H43" s="7"/>
    </row>
    <row r="44" spans="1:8" ht="23.25" x14ac:dyDescent="0.35">
      <c r="A44" s="13" t="s">
        <v>42</v>
      </c>
      <c r="B44" s="14">
        <v>327997</v>
      </c>
      <c r="C44" s="16">
        <f t="shared" ref="C44:C45" si="7">+B44*2.75+645.1</f>
        <v>902636.85</v>
      </c>
      <c r="D44" s="27">
        <f t="shared" si="0"/>
        <v>451318.43</v>
      </c>
      <c r="E44" s="27">
        <f t="shared" si="1"/>
        <v>451318.43</v>
      </c>
      <c r="H44" s="7"/>
    </row>
    <row r="45" spans="1:8" ht="23.25" x14ac:dyDescent="0.35">
      <c r="A45" s="13" t="s">
        <v>43</v>
      </c>
      <c r="B45" s="14">
        <v>105556</v>
      </c>
      <c r="C45" s="16">
        <f t="shared" si="7"/>
        <v>290924.09999999998</v>
      </c>
      <c r="D45" s="27">
        <f t="shared" si="0"/>
        <v>145462.04999999999</v>
      </c>
      <c r="E45" s="27">
        <f t="shared" si="1"/>
        <v>145462.04999999999</v>
      </c>
      <c r="H45" s="7"/>
    </row>
    <row r="46" spans="1:8" ht="23.25" x14ac:dyDescent="0.35">
      <c r="A46" s="13" t="s">
        <v>44</v>
      </c>
      <c r="B46" s="14">
        <v>27244</v>
      </c>
      <c r="C46" s="15">
        <v>150000</v>
      </c>
      <c r="D46" s="27">
        <f t="shared" si="0"/>
        <v>75000</v>
      </c>
      <c r="E46" s="27">
        <f t="shared" si="1"/>
        <v>75000</v>
      </c>
      <c r="H46" s="7"/>
    </row>
    <row r="47" spans="1:8" ht="23.25" x14ac:dyDescent="0.35">
      <c r="A47" s="13" t="s">
        <v>45</v>
      </c>
      <c r="B47" s="14">
        <v>31026</v>
      </c>
      <c r="C47" s="15">
        <v>150000</v>
      </c>
      <c r="D47" s="27">
        <f t="shared" si="0"/>
        <v>75000</v>
      </c>
      <c r="E47" s="27">
        <f t="shared" si="1"/>
        <v>75000</v>
      </c>
      <c r="H47" s="7"/>
    </row>
    <row r="48" spans="1:8" ht="23.25" x14ac:dyDescent="0.35">
      <c r="A48" s="13" t="s">
        <v>46</v>
      </c>
      <c r="B48" s="14">
        <v>282090</v>
      </c>
      <c r="C48" s="16">
        <f>+B48*2.75+645.1</f>
        <v>776392.6</v>
      </c>
      <c r="D48" s="27">
        <f t="shared" si="0"/>
        <v>388196.3</v>
      </c>
      <c r="E48" s="27">
        <f t="shared" si="1"/>
        <v>388196.3</v>
      </c>
      <c r="H48" s="7"/>
    </row>
    <row r="49" spans="1:5" ht="23.25" x14ac:dyDescent="0.35">
      <c r="A49" s="17" t="s">
        <v>47</v>
      </c>
      <c r="B49" s="18">
        <f t="shared" ref="B49" si="8">SUM(B3:B48)</f>
        <v>5118431</v>
      </c>
      <c r="C49" s="19">
        <f>SUM(C3:C48)</f>
        <v>15893295</v>
      </c>
      <c r="D49" s="28">
        <f t="shared" si="0"/>
        <v>7946647.5</v>
      </c>
      <c r="E49" s="28">
        <f t="shared" si="1"/>
        <v>7946647.5</v>
      </c>
    </row>
    <row r="50" spans="1:5" ht="23.25" x14ac:dyDescent="0.35">
      <c r="A50" s="20"/>
      <c r="B50" s="20"/>
      <c r="C50" s="21"/>
    </row>
    <row r="51" spans="1:5" ht="23.25" x14ac:dyDescent="0.35">
      <c r="A51" s="22"/>
      <c r="B51" s="24"/>
      <c r="C51" s="20"/>
    </row>
    <row r="52" spans="1:5" ht="18.75" x14ac:dyDescent="0.3">
      <c r="A52" s="23" t="s">
        <v>50</v>
      </c>
      <c r="B52" s="25">
        <v>15893295</v>
      </c>
      <c r="C52" s="5"/>
    </row>
    <row r="53" spans="1:5" x14ac:dyDescent="0.25">
      <c r="A53" s="4"/>
      <c r="B53" s="5"/>
      <c r="C53" s="5"/>
    </row>
    <row r="54" spans="1:5" x14ac:dyDescent="0.25">
      <c r="B54" s="1"/>
    </row>
    <row r="55" spans="1:5" x14ac:dyDescent="0.25">
      <c r="B55" s="1"/>
    </row>
    <row r="56" spans="1:5" x14ac:dyDescent="0.25">
      <c r="B56" s="1"/>
    </row>
  </sheetData>
  <sortState ref="A1:K53">
    <sortCondition ref="A1:A60"/>
  </sortState>
  <mergeCells count="1">
    <mergeCell ref="A1:E1"/>
  </mergeCells>
  <pageMargins left="0.7" right="0.7" top="0.75" bottom="0.75" header="0.3" footer="0.3"/>
  <pageSetup scale="54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 - Out</vt:lpstr>
    </vt:vector>
  </TitlesOfParts>
  <Company>SC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SCSL</dc:creator>
  <cp:lastModifiedBy>Smith, Breanne</cp:lastModifiedBy>
  <cp:lastPrinted>2025-02-11T15:04:55Z</cp:lastPrinted>
  <dcterms:created xsi:type="dcterms:W3CDTF">2019-07-04T11:47:37Z</dcterms:created>
  <dcterms:modified xsi:type="dcterms:W3CDTF">2025-06-27T18:42:47Z</dcterms:modified>
  <cp:contentStatus/>
</cp:coreProperties>
</file>